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Volumes/Samsung_T3/USS/Vaudoise:Helvetia:TSM/TSM/"/>
    </mc:Choice>
  </mc:AlternateContent>
  <bookViews>
    <workbookView xWindow="360" yWindow="460" windowWidth="24700" windowHeight="16240"/>
  </bookViews>
  <sheets>
    <sheet name="Anmeldung" sheetId="1" r:id="rId1"/>
    <sheet name="Tabelle2" sheetId="2" r:id="rId2"/>
  </sheets>
  <definedNames>
    <definedName name="_xlnm.Print_Area" localSheetId="0">Anmeldung!$A$1:$J$55</definedName>
    <definedName name="Prämiensatz">Tabelle2!$B$3:$B$7</definedName>
    <definedName name="Selbstbehalt">Tabelle2!$A$2:$A$7</definedName>
    <definedName name="Verlängerung">Tabelle2!$A$1:$G$1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4" i="1" l="1"/>
  <c r="C42" i="1"/>
  <c r="C37" i="1"/>
  <c r="C35" i="1"/>
  <c r="J24" i="1"/>
  <c r="F33" i="1"/>
  <c r="J42" i="1"/>
  <c r="J44" i="1"/>
  <c r="C40" i="1"/>
  <c r="J37" i="1"/>
  <c r="J30" i="1"/>
  <c r="F40" i="1"/>
  <c r="F44" i="1"/>
  <c r="F35" i="1"/>
  <c r="J35" i="1"/>
  <c r="C33" i="1"/>
  <c r="F42" i="1"/>
  <c r="F37" i="1"/>
  <c r="J33" i="1"/>
  <c r="J40" i="1"/>
  <c r="J45" i="1"/>
  <c r="J46" i="1"/>
  <c r="J47" i="1"/>
  <c r="D48" i="1"/>
  <c r="J48" i="1"/>
  <c r="J49" i="1"/>
</calcChain>
</file>

<file path=xl/sharedStrings.xml><?xml version="1.0" encoding="utf-8"?>
<sst xmlns="http://schemas.openxmlformats.org/spreadsheetml/2006/main" count="93" uniqueCount="52">
  <si>
    <t>Strasse / Hausnummer</t>
  </si>
  <si>
    <t>Name des Versicherten</t>
  </si>
  <si>
    <t>Ansprechperson</t>
  </si>
  <si>
    <t>PLZ / Ortschaft</t>
  </si>
  <si>
    <t>Dauer der Versicherung</t>
  </si>
  <si>
    <t>Munition (nur in massiven Gebäuden);</t>
  </si>
  <si>
    <t>Versicherungsort / Ort des Anlasses</t>
  </si>
  <si>
    <t>CHF</t>
  </si>
  <si>
    <t>Versicherte Gegenstände</t>
  </si>
  <si>
    <t>EDV-Anlagen, Kopierer, Videogeräte, Projektoren sowie Büromöbel und -material;</t>
  </si>
  <si>
    <t>(bitte wählen)</t>
  </si>
  <si>
    <t>Prämiensatz</t>
  </si>
  <si>
    <t>Prämie</t>
  </si>
  <si>
    <t>Verlängerung</t>
  </si>
  <si>
    <t>bis 15 Tage</t>
  </si>
  <si>
    <t>bis 30 Tage</t>
  </si>
  <si>
    <t>bis 45 Tage</t>
  </si>
  <si>
    <t>bis 60 Tage</t>
  </si>
  <si>
    <t>bis 75 Tage</t>
  </si>
  <si>
    <t>bis 90 Tage</t>
  </si>
  <si>
    <t>Versicherungssumme</t>
  </si>
  <si>
    <t>Total</t>
  </si>
  <si>
    <t>von</t>
  </si>
  <si>
    <t>bis</t>
  </si>
  <si>
    <t>Zwischentotal</t>
  </si>
  <si>
    <t xml:space="preserve">5% Eidg. Stempelabgabe </t>
  </si>
  <si>
    <t>Minimalprämie</t>
  </si>
  <si>
    <t>Ort, Datum</t>
  </si>
  <si>
    <t>Unterschrift</t>
  </si>
  <si>
    <t>Gesellschaft/Vereins-Nummer:</t>
  </si>
  <si>
    <t>Es gelten folgende Bedingungen:</t>
  </si>
  <si>
    <t>USS Policen Nr.</t>
  </si>
  <si>
    <t>Vereins Nr.</t>
  </si>
  <si>
    <t>Waren und Valoren</t>
  </si>
  <si>
    <t>Waren</t>
  </si>
  <si>
    <t>Valoren</t>
  </si>
  <si>
    <t>Kranzkarten</t>
  </si>
  <si>
    <t>Bargeld</t>
  </si>
  <si>
    <t>Lotterielose</t>
  </si>
  <si>
    <t>Kranzabzeichen</t>
  </si>
  <si>
    <t>Total / Versicherungssumme Waren:</t>
  </si>
  <si>
    <t>Total / Versicherungssumme Valoren:</t>
  </si>
  <si>
    <t>Selbstbehalt</t>
  </si>
  <si>
    <t>für 30 Tage</t>
  </si>
  <si>
    <t>Zwischentotal gerundet</t>
  </si>
  <si>
    <r>
      <t xml:space="preserve">Als versichert gelten </t>
    </r>
    <r>
      <rPr>
        <b/>
        <sz val="10"/>
        <color indexed="8"/>
        <rFont val="Arial"/>
        <family val="2"/>
      </rPr>
      <t>Transporte, Manipulationen und Aufenthalte</t>
    </r>
    <r>
      <rPr>
        <sz val="10"/>
        <color indexed="8"/>
        <rFont val="Arial"/>
        <family val="2"/>
      </rPr>
      <t xml:space="preserve"> an Schützenfesten innerhalb der Schweiz und des Fürstentums Liechtenstein.</t>
    </r>
  </si>
  <si>
    <r>
      <t>Valoren</t>
    </r>
    <r>
      <rPr>
        <b/>
        <sz val="10"/>
        <color indexed="8"/>
        <rFont val="Arial"/>
        <family val="2"/>
      </rPr>
      <t xml:space="preserve"> </t>
    </r>
    <r>
      <rPr>
        <sz val="9"/>
        <color indexed="10"/>
        <rFont val="Arial"/>
        <family val="2"/>
      </rPr>
      <t>(nur als Zusatzversicherung zu Waren-Verisicherung möglich)</t>
    </r>
  </si>
  <si>
    <t>Zelten, Container, Wohnwagen, Ausstellungsmobiliar (Stände, Zwischenwände etc.), Fahnen, Material für das Restaurant (wie Möbel, Tische, Bestuhlung, Geschirr, Besteck, Kochherd, Kühlschrank, Kaffeemaschinen, diverse Küchengeräte, sowie Lebensmittel und Getränke);</t>
  </si>
  <si>
    <t>Gabentempel aller Art (z.B. Auto, Velos, Möbel, Fotoapparate, Radio-, TV- und Videogeräte, Schnitzereien, Uhren, Zinnwaren, Pokale, Waffen, Medaillen, Vitrinen, Weine usw.);</t>
  </si>
  <si>
    <r>
      <t xml:space="preserve">Die Minimalprämie beträgt </t>
    </r>
    <r>
      <rPr>
        <b/>
        <sz val="10"/>
        <color indexed="8"/>
        <rFont val="Arial"/>
        <family val="2"/>
      </rPr>
      <t xml:space="preserve">CHF 80.00 </t>
    </r>
    <r>
      <rPr>
        <sz val="10"/>
        <color indexed="8"/>
        <rFont val="Arial"/>
        <family val="2"/>
      </rPr>
      <t>zuzüglich Eidg. Stempelabgaben</t>
    </r>
  </si>
  <si>
    <t>- Policenbedingungen (Policen-Nr. 23533.001)
- ABVT 2006 - 01.2006
- ABVV 2006 - 04.2006</t>
  </si>
  <si>
    <t>Transportversicherung - Police Nr. 23533.001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</si>
</sst>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%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9"/>
      <color indexed="10"/>
      <name val="Arial"/>
      <family val="2"/>
    </font>
    <font>
      <b/>
      <sz val="7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10" fontId="0" fillId="0" borderId="0" xfId="0" applyNumberFormat="1" applyAlignment="1">
      <alignment horizontal="center"/>
    </xf>
    <xf numFmtId="4" fontId="2" fillId="0" borderId="1" xfId="0" applyNumberFormat="1" applyFont="1" applyBorder="1"/>
    <xf numFmtId="0" fontId="0" fillId="0" borderId="0" xfId="0" applyFont="1" applyAlignment="1"/>
    <xf numFmtId="0" fontId="2" fillId="0" borderId="1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/>
    <xf numFmtId="10" fontId="2" fillId="0" borderId="1" xfId="0" applyNumberFormat="1" applyFont="1" applyBorder="1"/>
    <xf numFmtId="164" fontId="0" fillId="2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10" fontId="0" fillId="0" borderId="0" xfId="0" applyNumberFormat="1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2" borderId="0" xfId="0" applyFont="1" applyFill="1" applyProtection="1">
      <protection locked="0"/>
    </xf>
    <xf numFmtId="0" fontId="0" fillId="0" borderId="0" xfId="0" applyFont="1" applyFill="1" applyProtection="1"/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/>
    </xf>
    <xf numFmtId="164" fontId="0" fillId="0" borderId="0" xfId="0" applyNumberFormat="1" applyFont="1" applyAlignment="1"/>
    <xf numFmtId="14" fontId="0" fillId="0" borderId="0" xfId="0" applyNumberFormat="1" applyFont="1" applyFill="1" applyAlignment="1" applyProtection="1">
      <alignment horizontal="left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/>
    </xf>
    <xf numFmtId="4" fontId="0" fillId="2" borderId="0" xfId="0" applyNumberFormat="1" applyFont="1" applyFill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" fontId="0" fillId="0" borderId="0" xfId="0" applyNumberFormat="1" applyFont="1" applyFill="1" applyAlignment="1" applyProtection="1">
      <alignment vertical="top"/>
    </xf>
    <xf numFmtId="4" fontId="0" fillId="0" borderId="0" xfId="0" applyNumberFormat="1" applyFont="1"/>
    <xf numFmtId="0" fontId="0" fillId="0" borderId="0" xfId="0" applyFont="1" applyAlignment="1">
      <alignment vertical="center"/>
    </xf>
    <xf numFmtId="4" fontId="0" fillId="2" borderId="0" xfId="0" applyNumberFormat="1" applyFont="1" applyFill="1" applyAlignment="1" applyProtection="1">
      <alignment horizontal="left"/>
      <protection locked="0"/>
    </xf>
    <xf numFmtId="10" fontId="0" fillId="0" borderId="0" xfId="0" applyNumberFormat="1" applyFont="1" applyAlignment="1"/>
    <xf numFmtId="10" fontId="0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 horizontal="right"/>
    </xf>
    <xf numFmtId="10" fontId="0" fillId="0" borderId="0" xfId="0" applyNumberFormat="1" applyFont="1" applyAlignment="1">
      <alignment horizontal="right"/>
    </xf>
    <xf numFmtId="4" fontId="0" fillId="0" borderId="0" xfId="0" applyNumberFormat="1" applyFont="1" applyBorder="1"/>
    <xf numFmtId="165" fontId="0" fillId="0" borderId="0" xfId="0" applyNumberFormat="1" applyFont="1" applyAlignment="1"/>
    <xf numFmtId="165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"/>
    </xf>
    <xf numFmtId="10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/>
    <xf numFmtId="0" fontId="0" fillId="0" borderId="0" xfId="0" applyFont="1" applyAlignment="1">
      <alignment horizontal="right"/>
    </xf>
    <xf numFmtId="0" fontId="0" fillId="0" borderId="3" xfId="0" applyFont="1" applyBorder="1"/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 vertical="top" wrapText="1"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quotePrefix="1" applyFont="1" applyAlignment="1">
      <alignment horizontal="left" vertical="top" wrapText="1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 applyProtection="1">
      <alignment horizontal="right"/>
    </xf>
    <xf numFmtId="164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4" fontId="1" fillId="0" borderId="0" xfId="0" applyNumberFormat="1" applyFont="1" applyFill="1" applyAlignment="1" applyProtection="1">
      <alignment horizontal="right"/>
    </xf>
    <xf numFmtId="0" fontId="2" fillId="0" borderId="0" xfId="0" applyFont="1" applyAlignment="1">
      <alignment horizontal="left" vertical="center" wrapText="1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59266</xdr:colOff>
      <xdr:row>0</xdr:row>
      <xdr:rowOff>25400</xdr:rowOff>
    </xdr:from>
    <xdr:to>
      <xdr:col>9</xdr:col>
      <xdr:colOff>990599</xdr:colOff>
      <xdr:row>0</xdr:row>
      <xdr:rowOff>649725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5866" y="25400"/>
          <a:ext cx="3141133" cy="62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L55"/>
  <sheetViews>
    <sheetView tabSelected="1" topLeftCell="A31" zoomScale="150" zoomScaleNormal="150" zoomScalePageLayoutView="150" workbookViewId="0">
      <selection activeCell="J2" sqref="J2"/>
    </sheetView>
  </sheetViews>
  <sheetFormatPr baseColWidth="10" defaultRowHeight="13" x14ac:dyDescent="0.15"/>
  <cols>
    <col min="1" max="1" width="14" style="27" customWidth="1"/>
    <col min="2" max="2" width="12.83203125" style="27" customWidth="1"/>
    <col min="3" max="3" width="13.1640625" style="27" customWidth="1"/>
    <col min="4" max="4" width="13" style="27" customWidth="1"/>
    <col min="5" max="5" width="6.5" style="27" customWidth="1"/>
    <col min="6" max="6" width="4.6640625" style="27" customWidth="1"/>
    <col min="7" max="7" width="11.5" style="27" customWidth="1"/>
    <col min="8" max="8" width="5.83203125" style="27" customWidth="1"/>
    <col min="9" max="9" width="6.83203125" style="27" customWidth="1"/>
    <col min="10" max="10" width="13.33203125" style="27" customWidth="1"/>
    <col min="11" max="11" width="1.6640625" style="27" customWidth="1"/>
    <col min="12" max="16384" width="10.83203125" style="27"/>
  </cols>
  <sheetData>
    <row r="1" spans="1:10" ht="53.25" customHeight="1" x14ac:dyDescent="0.15"/>
    <row r="2" spans="1:10" ht="18" customHeight="1" x14ac:dyDescent="0.15">
      <c r="A2" s="1" t="s">
        <v>51</v>
      </c>
      <c r="G2" s="1" t="s">
        <v>31</v>
      </c>
      <c r="J2" s="28"/>
    </row>
    <row r="3" spans="1:10" ht="4.5" customHeight="1" x14ac:dyDescent="0.15">
      <c r="A3" s="1"/>
      <c r="G3" s="1"/>
      <c r="J3" s="29"/>
    </row>
    <row r="4" spans="1:10" ht="18" customHeight="1" x14ac:dyDescent="0.15">
      <c r="A4" s="2" t="s">
        <v>33</v>
      </c>
      <c r="B4" s="16"/>
      <c r="G4" s="1" t="s">
        <v>32</v>
      </c>
      <c r="J4" s="28"/>
    </row>
    <row r="5" spans="1:10" ht="12.75" customHeight="1" x14ac:dyDescent="0.15">
      <c r="A5" s="1"/>
    </row>
    <row r="6" spans="1:10" ht="15" customHeight="1" x14ac:dyDescent="0.15">
      <c r="A6" s="6" t="s">
        <v>1</v>
      </c>
      <c r="B6" s="6"/>
      <c r="C6" s="58"/>
      <c r="D6" s="58"/>
      <c r="E6" s="58"/>
      <c r="F6" s="58"/>
      <c r="G6" s="58"/>
      <c r="H6" s="58"/>
    </row>
    <row r="7" spans="1:10" ht="15" customHeight="1" x14ac:dyDescent="0.15">
      <c r="A7" s="59" t="s">
        <v>2</v>
      </c>
      <c r="B7" s="59"/>
      <c r="C7" s="58"/>
      <c r="D7" s="58"/>
      <c r="E7" s="58"/>
      <c r="F7" s="58"/>
      <c r="G7" s="58"/>
      <c r="H7" s="58"/>
    </row>
    <row r="8" spans="1:10" ht="15" customHeight="1" x14ac:dyDescent="0.15">
      <c r="A8" s="59" t="s">
        <v>0</v>
      </c>
      <c r="B8" s="59"/>
      <c r="C8" s="58"/>
      <c r="D8" s="58"/>
      <c r="E8" s="58"/>
      <c r="F8" s="58"/>
      <c r="G8" s="58"/>
      <c r="H8" s="58"/>
    </row>
    <row r="9" spans="1:10" ht="15" customHeight="1" x14ac:dyDescent="0.15">
      <c r="A9" s="59" t="s">
        <v>3</v>
      </c>
      <c r="B9" s="59"/>
      <c r="C9" s="58"/>
      <c r="D9" s="58"/>
      <c r="E9" s="58"/>
      <c r="F9" s="58"/>
      <c r="G9" s="58"/>
      <c r="H9" s="58"/>
    </row>
    <row r="10" spans="1:10" ht="8.25" customHeight="1" x14ac:dyDescent="0.15">
      <c r="A10" s="30"/>
      <c r="B10" s="30"/>
      <c r="C10" s="31"/>
      <c r="D10" s="31"/>
      <c r="E10" s="31"/>
      <c r="F10" s="31"/>
      <c r="G10" s="31"/>
      <c r="H10" s="31"/>
    </row>
    <row r="11" spans="1:10" ht="15" customHeight="1" x14ac:dyDescent="0.15">
      <c r="A11" s="30" t="s">
        <v>29</v>
      </c>
      <c r="B11" s="30"/>
      <c r="C11" s="58"/>
      <c r="D11" s="58"/>
      <c r="E11" s="31"/>
      <c r="F11" s="31"/>
      <c r="G11" s="31"/>
      <c r="H11" s="31"/>
    </row>
    <row r="12" spans="1:10" ht="12" customHeight="1" x14ac:dyDescent="0.15">
      <c r="A12" s="30"/>
      <c r="B12" s="30"/>
      <c r="C12" s="31"/>
      <c r="D12" s="31"/>
      <c r="E12" s="31"/>
      <c r="F12" s="31"/>
      <c r="G12" s="31"/>
      <c r="H12" s="31"/>
    </row>
    <row r="13" spans="1:10" ht="15" customHeight="1" x14ac:dyDescent="0.15">
      <c r="A13" s="61" t="s">
        <v>4</v>
      </c>
      <c r="B13" s="61"/>
      <c r="C13" s="6" t="s">
        <v>22</v>
      </c>
      <c r="D13" s="11"/>
      <c r="E13" s="30" t="s">
        <v>23</v>
      </c>
      <c r="F13" s="66"/>
      <c r="G13" s="66"/>
      <c r="H13" s="32"/>
    </row>
    <row r="14" spans="1:10" ht="12" customHeight="1" x14ac:dyDescent="0.15">
      <c r="A14" s="26"/>
      <c r="B14" s="26"/>
      <c r="C14" s="6"/>
      <c r="D14" s="12"/>
      <c r="E14" s="31"/>
      <c r="F14" s="33"/>
      <c r="G14" s="31"/>
      <c r="H14" s="32"/>
    </row>
    <row r="15" spans="1:10" ht="15" customHeight="1" x14ac:dyDescent="0.15">
      <c r="A15" s="61" t="s">
        <v>6</v>
      </c>
      <c r="B15" s="61"/>
      <c r="C15" s="61"/>
      <c r="D15" s="58"/>
      <c r="E15" s="58"/>
      <c r="F15" s="58"/>
      <c r="G15" s="58"/>
      <c r="H15" s="58"/>
    </row>
    <row r="16" spans="1:10" ht="35.25" customHeight="1" x14ac:dyDescent="0.15">
      <c r="A16" s="60" t="s">
        <v>45</v>
      </c>
      <c r="B16" s="60"/>
      <c r="C16" s="60"/>
      <c r="D16" s="60"/>
      <c r="E16" s="60"/>
      <c r="F16" s="60"/>
      <c r="G16" s="60"/>
      <c r="H16" s="60"/>
      <c r="I16" s="60"/>
    </row>
    <row r="17" spans="1:10" ht="27" customHeight="1" x14ac:dyDescent="0.15">
      <c r="A17" s="68" t="s">
        <v>8</v>
      </c>
      <c r="B17" s="68"/>
      <c r="C17" s="68"/>
      <c r="D17" s="68"/>
      <c r="E17" s="68"/>
      <c r="F17" s="26"/>
      <c r="G17" s="26"/>
    </row>
    <row r="18" spans="1:10" ht="6" customHeight="1" x14ac:dyDescent="0.15">
      <c r="A18" s="34"/>
    </row>
    <row r="19" spans="1:10" ht="16.5" customHeight="1" x14ac:dyDescent="0.15">
      <c r="A19" s="21" t="s">
        <v>34</v>
      </c>
    </row>
    <row r="20" spans="1:10" ht="69.75" customHeight="1" x14ac:dyDescent="0.15">
      <c r="A20" s="57" t="s">
        <v>47</v>
      </c>
      <c r="B20" s="57"/>
      <c r="C20" s="57"/>
      <c r="D20" s="57"/>
      <c r="E20" s="35"/>
      <c r="H20" s="35"/>
      <c r="I20" s="36" t="s">
        <v>7</v>
      </c>
      <c r="J20" s="37"/>
    </row>
    <row r="21" spans="1:10" ht="31.5" customHeight="1" x14ac:dyDescent="0.15">
      <c r="A21" s="57" t="s">
        <v>9</v>
      </c>
      <c r="B21" s="57"/>
      <c r="C21" s="57"/>
      <c r="D21" s="57"/>
      <c r="E21" s="35"/>
      <c r="H21" s="35"/>
      <c r="I21" s="36" t="s">
        <v>7</v>
      </c>
      <c r="J21" s="37"/>
    </row>
    <row r="22" spans="1:10" ht="44.25" customHeight="1" x14ac:dyDescent="0.15">
      <c r="A22" s="57" t="s">
        <v>48</v>
      </c>
      <c r="B22" s="57"/>
      <c r="C22" s="57"/>
      <c r="D22" s="57"/>
      <c r="E22" s="35"/>
      <c r="H22" s="35"/>
      <c r="I22" s="36" t="s">
        <v>7</v>
      </c>
      <c r="J22" s="37"/>
    </row>
    <row r="23" spans="1:10" ht="16.5" customHeight="1" x14ac:dyDescent="0.15">
      <c r="A23" s="67" t="s">
        <v>5</v>
      </c>
      <c r="B23" s="67"/>
      <c r="C23" s="67"/>
      <c r="D23" s="67"/>
      <c r="E23" s="38"/>
      <c r="H23" s="38"/>
      <c r="I23" s="36" t="s">
        <v>7</v>
      </c>
      <c r="J23" s="37"/>
    </row>
    <row r="24" spans="1:10" ht="16.5" customHeight="1" thickBot="1" x14ac:dyDescent="0.2">
      <c r="A24" s="39" t="s">
        <v>40</v>
      </c>
      <c r="B24" s="36"/>
      <c r="C24" s="36"/>
      <c r="D24" s="36"/>
      <c r="E24" s="38"/>
      <c r="H24" s="38"/>
      <c r="I24" s="18" t="s">
        <v>7</v>
      </c>
      <c r="J24" s="5">
        <f>SUM(J20:J23)</f>
        <v>0</v>
      </c>
    </row>
    <row r="25" spans="1:10" ht="16.5" customHeight="1" x14ac:dyDescent="0.15">
      <c r="A25" s="22" t="s">
        <v>46</v>
      </c>
      <c r="B25" s="36"/>
      <c r="C25" s="36"/>
      <c r="D25" s="36"/>
      <c r="E25" s="38"/>
      <c r="H25" s="38"/>
      <c r="I25" s="36"/>
      <c r="J25" s="40"/>
    </row>
    <row r="26" spans="1:10" ht="16.5" customHeight="1" x14ac:dyDescent="0.15">
      <c r="A26" s="36" t="s">
        <v>37</v>
      </c>
      <c r="B26" s="36"/>
      <c r="C26" s="36"/>
      <c r="D26" s="36"/>
      <c r="E26" s="38"/>
      <c r="H26" s="38"/>
      <c r="I26" s="36" t="s">
        <v>7</v>
      </c>
      <c r="J26" s="37"/>
    </row>
    <row r="27" spans="1:10" ht="16.5" customHeight="1" x14ac:dyDescent="0.15">
      <c r="A27" s="36" t="s">
        <v>38</v>
      </c>
      <c r="B27" s="36"/>
      <c r="C27" s="36"/>
      <c r="D27" s="36"/>
      <c r="E27" s="38"/>
      <c r="H27" s="38"/>
      <c r="I27" s="36" t="s">
        <v>7</v>
      </c>
      <c r="J27" s="37"/>
    </row>
    <row r="28" spans="1:10" ht="16.5" customHeight="1" x14ac:dyDescent="0.15">
      <c r="A28" s="36" t="s">
        <v>36</v>
      </c>
      <c r="B28" s="36"/>
      <c r="C28" s="36"/>
      <c r="D28" s="36"/>
      <c r="E28" s="38"/>
      <c r="H28" s="38"/>
      <c r="I28" s="36" t="s">
        <v>7</v>
      </c>
      <c r="J28" s="37"/>
    </row>
    <row r="29" spans="1:10" ht="16.5" customHeight="1" x14ac:dyDescent="0.15">
      <c r="A29" s="36" t="s">
        <v>39</v>
      </c>
      <c r="B29" s="36"/>
      <c r="C29" s="36"/>
      <c r="D29" s="36"/>
      <c r="E29" s="38"/>
      <c r="H29" s="38"/>
      <c r="I29" s="36" t="s">
        <v>7</v>
      </c>
      <c r="J29" s="37"/>
    </row>
    <row r="30" spans="1:10" ht="18.75" customHeight="1" thickBot="1" x14ac:dyDescent="0.2">
      <c r="A30" s="17" t="s">
        <v>41</v>
      </c>
      <c r="B30" s="17"/>
      <c r="H30" s="41"/>
      <c r="I30" s="7" t="s">
        <v>7</v>
      </c>
      <c r="J30" s="5">
        <f>SUM(J26:J29)</f>
        <v>0</v>
      </c>
    </row>
    <row r="31" spans="1:10" ht="24" customHeight="1" x14ac:dyDescent="0.15">
      <c r="A31" s="68" t="s">
        <v>12</v>
      </c>
      <c r="B31" s="68"/>
      <c r="C31" s="68"/>
      <c r="D31" s="68"/>
      <c r="E31" s="68"/>
      <c r="I31" s="30"/>
    </row>
    <row r="32" spans="1:10" ht="19.5" customHeight="1" x14ac:dyDescent="0.15">
      <c r="A32" s="21" t="s">
        <v>34</v>
      </c>
      <c r="B32" s="13" t="s">
        <v>7</v>
      </c>
      <c r="C32" s="19" t="s">
        <v>11</v>
      </c>
      <c r="D32" s="19"/>
      <c r="E32" s="13" t="s">
        <v>20</v>
      </c>
      <c r="F32" s="14"/>
      <c r="G32" s="14"/>
      <c r="H32" s="42"/>
      <c r="I32" s="70" t="s">
        <v>12</v>
      </c>
      <c r="J32" s="70"/>
    </row>
    <row r="33" spans="1:12" ht="15" customHeight="1" x14ac:dyDescent="0.15">
      <c r="A33" s="26" t="s">
        <v>42</v>
      </c>
      <c r="B33" s="43" t="s">
        <v>10</v>
      </c>
      <c r="C33" s="44" t="str">
        <f>IF(B33=100,0.45%,IF(B33=200,0.43%,IF(B33=500,0.4%,IF(B33=2000,0.3%,""))))</f>
        <v/>
      </c>
      <c r="D33" s="20" t="s">
        <v>43</v>
      </c>
      <c r="E33" s="27" t="s">
        <v>7</v>
      </c>
      <c r="F33" s="64" t="str">
        <f>IF(B33="(bitte wählen)","",J24)</f>
        <v/>
      </c>
      <c r="G33" s="64"/>
      <c r="I33" s="30" t="s">
        <v>7</v>
      </c>
      <c r="J33" s="41">
        <f>IF(B33="(bitte wählen)",0,SUM(F33*C33))</f>
        <v>0</v>
      </c>
    </row>
    <row r="34" spans="1:12" ht="6.75" customHeight="1" x14ac:dyDescent="0.15">
      <c r="A34" s="30"/>
      <c r="B34" s="45"/>
      <c r="C34" s="45"/>
      <c r="E34" s="46"/>
      <c r="F34" s="46"/>
      <c r="H34" s="30"/>
      <c r="I34" s="41"/>
    </row>
    <row r="35" spans="1:12" ht="15" customHeight="1" x14ac:dyDescent="0.15">
      <c r="A35" s="26" t="s">
        <v>13</v>
      </c>
      <c r="B35" s="43" t="s">
        <v>10</v>
      </c>
      <c r="C35" s="47" t="str">
        <f>IF(AND(B33&lt;&gt;Tabelle2!A2,B35&lt;&gt;Tabelle2!A1),VLOOKUP(B33,Tabelle2!A3:G7,HLOOKUP(Anmeldung!B35,Tabelle2!B1:G7,2,FALSE),FALSE),"")</f>
        <v/>
      </c>
      <c r="D35" s="45"/>
      <c r="E35" s="27" t="s">
        <v>7</v>
      </c>
      <c r="F35" s="65" t="str">
        <f>IF(B35="(bitte wählen)","",J24)</f>
        <v/>
      </c>
      <c r="G35" s="65"/>
      <c r="I35" s="30" t="s">
        <v>7</v>
      </c>
      <c r="J35" s="48">
        <f>IF(C35="",0,IF(B35="(bitte wählen)",0,SUM(F35*C35)))</f>
        <v>0</v>
      </c>
    </row>
    <row r="36" spans="1:12" ht="6.75" customHeight="1" x14ac:dyDescent="0.15">
      <c r="A36" s="30"/>
      <c r="B36" s="45"/>
      <c r="C36" s="45"/>
      <c r="E36" s="46"/>
      <c r="F36" s="46"/>
      <c r="H36" s="30"/>
      <c r="I36" s="41"/>
    </row>
    <row r="37" spans="1:12" ht="15" customHeight="1" x14ac:dyDescent="0.15">
      <c r="A37" s="3" t="s">
        <v>13</v>
      </c>
      <c r="B37" s="56" t="s">
        <v>10</v>
      </c>
      <c r="C37" s="47" t="str">
        <f>IF(AND(B33&lt;&gt;Tabelle2!A2,B37&lt;&gt;Tabelle2!A1),VLOOKUP(B33,Tabelle2!A3:G7,HLOOKUP(Anmeldung!B37,Tabelle2!B1:G7,2,FALSE),FALSE),"")</f>
        <v/>
      </c>
      <c r="D37" s="45"/>
      <c r="E37" s="27" t="s">
        <v>7</v>
      </c>
      <c r="F37" s="69" t="str">
        <f>IF(B37="(bitte wählen)","",J24)</f>
        <v/>
      </c>
      <c r="G37" s="69"/>
      <c r="I37" s="30" t="s">
        <v>7</v>
      </c>
      <c r="J37" s="48">
        <f>IF(C37="",0,IF(B37="(bitte wählen)",0,SUM(F37*C37)))</f>
        <v>0</v>
      </c>
    </row>
    <row r="38" spans="1:12" ht="6.75" customHeight="1" x14ac:dyDescent="0.15">
      <c r="A38" s="30"/>
      <c r="B38" s="45"/>
      <c r="C38" s="45"/>
      <c r="E38" s="46"/>
      <c r="F38" s="46"/>
      <c r="H38" s="30"/>
      <c r="I38" s="41"/>
    </row>
    <row r="39" spans="1:12" ht="19.5" customHeight="1" x14ac:dyDescent="0.15">
      <c r="A39" s="22" t="s">
        <v>35</v>
      </c>
      <c r="B39" s="45"/>
      <c r="C39" s="45"/>
      <c r="E39" s="46"/>
      <c r="F39" s="46"/>
      <c r="H39" s="30"/>
      <c r="I39" s="41"/>
    </row>
    <row r="40" spans="1:12" ht="15" customHeight="1" x14ac:dyDescent="0.15">
      <c r="A40" s="26" t="s">
        <v>42</v>
      </c>
      <c r="B40" s="43" t="s">
        <v>10</v>
      </c>
      <c r="C40" s="49" t="str">
        <f>IF(B40=100,0.075%,IF(B40=200,0.071%,IF(B40=500,0.065%,IF(B40=2000,0.05%,""))))</f>
        <v/>
      </c>
      <c r="D40" s="20" t="s">
        <v>43</v>
      </c>
      <c r="E40" s="27" t="s">
        <v>7</v>
      </c>
      <c r="F40" s="69" t="str">
        <f>IF(B40="(bitte wählen)","",J30)</f>
        <v/>
      </c>
      <c r="G40" s="69"/>
      <c r="I40" s="30" t="s">
        <v>7</v>
      </c>
      <c r="J40" s="41">
        <f>IF(B40="(bitte wählen)",0,SUM(F40*C40))</f>
        <v>0</v>
      </c>
    </row>
    <row r="41" spans="1:12" ht="6.75" customHeight="1" x14ac:dyDescent="0.15">
      <c r="A41" s="30"/>
      <c r="B41" s="45"/>
      <c r="C41" s="45"/>
      <c r="E41" s="46"/>
      <c r="F41" s="46"/>
      <c r="H41" s="30"/>
      <c r="I41" s="41"/>
    </row>
    <row r="42" spans="1:12" ht="15" customHeight="1" x14ac:dyDescent="0.15">
      <c r="A42" s="3" t="s">
        <v>13</v>
      </c>
      <c r="B42" s="56" t="s">
        <v>10</v>
      </c>
      <c r="C42" s="50" t="str">
        <f>IF(AND(B40&lt;&gt;Tabelle2!A2,B42&lt;&gt;Tabelle2!A1),VLOOKUP(B40,Tabelle2!A8:G11,HLOOKUP(B42,Tabelle2!B1:G11,2,FALSE),FALSE),"")</f>
        <v/>
      </c>
      <c r="D42" s="45"/>
      <c r="E42" s="27" t="s">
        <v>7</v>
      </c>
      <c r="F42" s="65" t="str">
        <f>IF(B42="(bitte wählen)","",J30)</f>
        <v/>
      </c>
      <c r="G42" s="65"/>
      <c r="I42" s="30" t="s">
        <v>7</v>
      </c>
      <c r="J42" s="41">
        <f>IF(C42="",0,IF(B42="(bitte wählen)",0,SUM(F42*C42)))</f>
        <v>0</v>
      </c>
    </row>
    <row r="43" spans="1:12" ht="6.75" customHeight="1" x14ac:dyDescent="0.15">
      <c r="A43" s="30"/>
      <c r="B43" s="45"/>
      <c r="C43" s="45"/>
      <c r="E43" s="46"/>
      <c r="F43" s="46"/>
      <c r="H43" s="30"/>
      <c r="I43" s="41"/>
    </row>
    <row r="44" spans="1:12" ht="15" customHeight="1" x14ac:dyDescent="0.15">
      <c r="A44" s="3" t="s">
        <v>13</v>
      </c>
      <c r="B44" s="56" t="s">
        <v>10</v>
      </c>
      <c r="C44" s="50" t="str">
        <f>IF(AND(B40&lt;&gt;Tabelle2!A2,B44&lt;&gt;Tabelle2!A1),VLOOKUP(B40,Tabelle2!A8:G11,HLOOKUP(B44,Tabelle2!B1:G11,2,FALSE),FALSE),"")</f>
        <v/>
      </c>
      <c r="D44" s="51"/>
      <c r="E44" s="27" t="s">
        <v>7</v>
      </c>
      <c r="F44" s="65" t="str">
        <f>IF(B44="(bitte wählen)","",J30)</f>
        <v/>
      </c>
      <c r="G44" s="65"/>
      <c r="I44" s="52" t="s">
        <v>7</v>
      </c>
      <c r="J44" s="53">
        <f>IF(C44="",0,IF(B44="(bitte wählen)",0,SUM(F44*C44)))</f>
        <v>0</v>
      </c>
    </row>
    <row r="45" spans="1:12" ht="18" customHeight="1" x14ac:dyDescent="0.15">
      <c r="E45" s="1" t="s">
        <v>24</v>
      </c>
      <c r="F45" s="1"/>
      <c r="I45" s="8" t="s">
        <v>7</v>
      </c>
      <c r="J45" s="9">
        <f>SUM(J33:J44)</f>
        <v>0</v>
      </c>
    </row>
    <row r="46" spans="1:12" ht="18" customHeight="1" x14ac:dyDescent="0.15">
      <c r="E46" s="1" t="s">
        <v>44</v>
      </c>
      <c r="F46" s="1"/>
      <c r="I46" s="8" t="s">
        <v>7</v>
      </c>
      <c r="J46" s="9">
        <f>ROUND(J45/10,2)*10</f>
        <v>0</v>
      </c>
      <c r="L46" s="41"/>
    </row>
    <row r="47" spans="1:12" ht="18" customHeight="1" x14ac:dyDescent="0.15">
      <c r="E47" s="1" t="s">
        <v>26</v>
      </c>
      <c r="F47" s="1"/>
      <c r="I47" s="8" t="s">
        <v>7</v>
      </c>
      <c r="J47" s="9">
        <f>IF(J45=0,0,IF(J45&lt;=80,80,""))</f>
        <v>0</v>
      </c>
    </row>
    <row r="48" spans="1:12" ht="18" customHeight="1" x14ac:dyDescent="0.15">
      <c r="B48" s="54"/>
      <c r="D48" s="25">
        <f>IF(J47="",SUM(J46*0.05),SUM(J47*0.05))</f>
        <v>0</v>
      </c>
      <c r="E48" s="27" t="s">
        <v>25</v>
      </c>
      <c r="I48" s="24" t="s">
        <v>7</v>
      </c>
      <c r="J48" s="41">
        <f>ROUND(D48/10,2)*10</f>
        <v>0</v>
      </c>
      <c r="L48" s="41"/>
    </row>
    <row r="49" spans="1:10" ht="21" customHeight="1" thickBot="1" x14ac:dyDescent="0.2">
      <c r="B49" s="54"/>
      <c r="E49" s="1" t="s">
        <v>21</v>
      </c>
      <c r="I49" s="10" t="s">
        <v>7</v>
      </c>
      <c r="J49" s="5">
        <f>IF(J47="",SUM(J46+J48),SUM(J47+J48))</f>
        <v>0</v>
      </c>
    </row>
    <row r="50" spans="1:10" ht="26.25" customHeight="1" x14ac:dyDescent="0.15">
      <c r="A50" s="27" t="s">
        <v>49</v>
      </c>
      <c r="B50" s="54"/>
      <c r="I50" s="24"/>
      <c r="J50" s="24"/>
    </row>
    <row r="51" spans="1:10" ht="9.75" customHeight="1" x14ac:dyDescent="0.15">
      <c r="B51" s="54"/>
      <c r="I51" s="24"/>
      <c r="J51" s="24"/>
    </row>
    <row r="52" spans="1:10" ht="37.5" customHeight="1" x14ac:dyDescent="0.15">
      <c r="A52" s="38" t="s">
        <v>30</v>
      </c>
      <c r="B52" s="38"/>
      <c r="C52" s="38"/>
      <c r="D52" s="63" t="s">
        <v>50</v>
      </c>
      <c r="E52" s="63"/>
      <c r="F52" s="63"/>
      <c r="G52" s="63"/>
      <c r="H52" s="63"/>
      <c r="I52" s="63"/>
      <c r="J52" s="63"/>
    </row>
    <row r="53" spans="1:10" ht="50.25" customHeight="1" x14ac:dyDescent="0.15">
      <c r="A53" s="27" t="s">
        <v>27</v>
      </c>
      <c r="B53" s="55"/>
      <c r="C53" s="55"/>
      <c r="D53" s="55"/>
      <c r="F53" s="27" t="s">
        <v>28</v>
      </c>
      <c r="H53" s="55"/>
      <c r="I53" s="55"/>
      <c r="J53" s="55"/>
    </row>
    <row r="54" spans="1:10" ht="5.25" customHeight="1" x14ac:dyDescent="0.15"/>
    <row r="55" spans="1:10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</row>
  </sheetData>
  <sheetProtection password="CD36" sheet="1" objects="1" scenarios="1"/>
  <mergeCells count="28">
    <mergeCell ref="A55:J55"/>
    <mergeCell ref="D52:J52"/>
    <mergeCell ref="F33:G33"/>
    <mergeCell ref="F44:G44"/>
    <mergeCell ref="F13:G13"/>
    <mergeCell ref="F35:G35"/>
    <mergeCell ref="A23:D23"/>
    <mergeCell ref="A31:E31"/>
    <mergeCell ref="F37:G37"/>
    <mergeCell ref="F40:G40"/>
    <mergeCell ref="F42:G42"/>
    <mergeCell ref="I32:J32"/>
    <mergeCell ref="A21:D21"/>
    <mergeCell ref="A13:B13"/>
    <mergeCell ref="A20:D20"/>
    <mergeCell ref="A17:E17"/>
    <mergeCell ref="A22:D22"/>
    <mergeCell ref="C6:H6"/>
    <mergeCell ref="C7:H7"/>
    <mergeCell ref="C8:H8"/>
    <mergeCell ref="C9:H9"/>
    <mergeCell ref="A7:B7"/>
    <mergeCell ref="A8:B8"/>
    <mergeCell ref="A9:B9"/>
    <mergeCell ref="C11:D11"/>
    <mergeCell ref="D15:H15"/>
    <mergeCell ref="A16:I16"/>
    <mergeCell ref="A15:C15"/>
  </mergeCells>
  <phoneticPr fontId="12" type="noConversion"/>
  <dataValidations xWindow="240" yWindow="685" count="3">
    <dataValidation type="list" allowBlank="1" showInputMessage="1" showErrorMessage="1" sqref="B44 B37 B42">
      <formula1>Verlängerung</formula1>
    </dataValidation>
    <dataValidation type="list" allowBlank="1" showInputMessage="1" showErrorMessage="1" promptTitle="Selbstbehalte" sqref="B33 B40">
      <formula1>Selbstbehalt</formula1>
    </dataValidation>
    <dataValidation type="list" allowBlank="1" showInputMessage="1" showErrorMessage="1" promptTitle="Selbstbehalte" sqref="B35">
      <formula1>Verlängerung</formula1>
    </dataValidation>
  </dataValidations>
  <pageMargins left="0.59055118110236227" right="0.39370078740157483" top="0.39370078740157483" bottom="0.31496062992125984" header="0" footer="0"/>
  <pageSetup paperSize="9" scale="7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/>
  <dimension ref="A1:G11"/>
  <sheetViews>
    <sheetView workbookViewId="0">
      <selection activeCell="H11" sqref="H11"/>
    </sheetView>
  </sheetViews>
  <sheetFormatPr baseColWidth="10" defaultRowHeight="13" x14ac:dyDescent="0.15"/>
  <cols>
    <col min="2" max="7" width="10.6640625" style="15" customWidth="1"/>
  </cols>
  <sheetData>
    <row r="1" spans="1:7" ht="15" customHeight="1" x14ac:dyDescent="0.15">
      <c r="A1" t="s">
        <v>10</v>
      </c>
      <c r="B1" s="15" t="s">
        <v>14</v>
      </c>
      <c r="C1" s="15" t="s">
        <v>15</v>
      </c>
      <c r="D1" s="15" t="s">
        <v>16</v>
      </c>
      <c r="E1" s="15" t="s">
        <v>17</v>
      </c>
      <c r="F1" s="15" t="s">
        <v>18</v>
      </c>
      <c r="G1" s="15" t="s">
        <v>19</v>
      </c>
    </row>
    <row r="2" spans="1:7" ht="15" customHeight="1" x14ac:dyDescent="0.15">
      <c r="A2" t="s">
        <v>10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</row>
    <row r="3" spans="1:7" ht="15" customHeight="1" x14ac:dyDescent="0.15">
      <c r="A3">
        <v>100</v>
      </c>
      <c r="B3" s="4">
        <v>1E-3</v>
      </c>
      <c r="C3" s="4">
        <v>2E-3</v>
      </c>
      <c r="D3" s="4">
        <v>3.0000000000000001E-3</v>
      </c>
      <c r="E3" s="4">
        <v>4.0000000000000001E-3</v>
      </c>
      <c r="F3" s="4">
        <v>5.0000000000000001E-3</v>
      </c>
      <c r="G3" s="4">
        <v>6.0000000000000001E-3</v>
      </c>
    </row>
    <row r="4" spans="1:7" ht="15" customHeight="1" x14ac:dyDescent="0.15">
      <c r="A4">
        <v>200</v>
      </c>
      <c r="B4" s="4">
        <v>8.9999999999999998E-4</v>
      </c>
      <c r="C4" s="4">
        <v>1.8E-3</v>
      </c>
      <c r="D4" s="4">
        <v>2.7000000000000001E-3</v>
      </c>
      <c r="E4" s="4">
        <v>3.5999999999999999E-3</v>
      </c>
      <c r="F4" s="4">
        <v>4.4999999999999997E-3</v>
      </c>
      <c r="G4" s="4">
        <v>5.4000000000000003E-3</v>
      </c>
    </row>
    <row r="5" spans="1:7" ht="15" customHeight="1" x14ac:dyDescent="0.15">
      <c r="A5">
        <v>500</v>
      </c>
      <c r="B5" s="4">
        <v>8.0000000000000004E-4</v>
      </c>
      <c r="C5" s="4">
        <v>1.6000000000000001E-3</v>
      </c>
      <c r="D5" s="4">
        <v>2.3999999999999998E-3</v>
      </c>
      <c r="E5" s="4">
        <v>3.2000000000000002E-3</v>
      </c>
      <c r="F5" s="4">
        <v>4.0000000000000001E-3</v>
      </c>
      <c r="G5" s="4">
        <v>4.7999999999999996E-3</v>
      </c>
    </row>
    <row r="6" spans="1:7" ht="15" customHeight="1" x14ac:dyDescent="0.15">
      <c r="A6">
        <v>2000</v>
      </c>
      <c r="B6" s="4">
        <v>5.0000000000000001E-4</v>
      </c>
      <c r="C6" s="4">
        <v>1E-3</v>
      </c>
      <c r="D6" s="4">
        <v>1.5E-3</v>
      </c>
      <c r="E6" s="4">
        <v>2E-3</v>
      </c>
      <c r="F6" s="4">
        <v>2.5000000000000001E-3</v>
      </c>
      <c r="G6" s="4">
        <v>3.0000000000000001E-3</v>
      </c>
    </row>
    <row r="7" spans="1:7" ht="15" customHeight="1" x14ac:dyDescent="0.15">
      <c r="B7" s="4"/>
      <c r="C7" s="4"/>
      <c r="D7" s="4"/>
      <c r="E7" s="4"/>
      <c r="F7" s="4"/>
      <c r="G7" s="4"/>
    </row>
    <row r="8" spans="1:7" x14ac:dyDescent="0.15">
      <c r="A8">
        <v>100</v>
      </c>
      <c r="B8" s="23">
        <v>2.0000000000000001E-4</v>
      </c>
      <c r="C8" s="23">
        <v>4.0000000000000002E-4</v>
      </c>
      <c r="D8" s="23">
        <v>8.0000000000000004E-4</v>
      </c>
      <c r="E8" s="23">
        <v>1E-3</v>
      </c>
      <c r="F8" s="23">
        <v>1.1999999999999999E-3</v>
      </c>
      <c r="G8" s="23">
        <v>1.4E-3</v>
      </c>
    </row>
    <row r="9" spans="1:7" x14ac:dyDescent="0.15">
      <c r="A9">
        <v>200</v>
      </c>
      <c r="B9" s="23">
        <v>1.9000000000000001E-4</v>
      </c>
      <c r="C9" s="23">
        <v>3.8000000000000002E-4</v>
      </c>
      <c r="D9" s="23">
        <v>5.6999999999999998E-4</v>
      </c>
      <c r="E9" s="23">
        <v>7.6000000000000004E-4</v>
      </c>
      <c r="F9" s="23">
        <v>9.5E-4</v>
      </c>
      <c r="G9" s="23">
        <v>1.14E-3</v>
      </c>
    </row>
    <row r="10" spans="1:7" x14ac:dyDescent="0.15">
      <c r="A10">
        <v>500</v>
      </c>
      <c r="B10" s="23">
        <v>1.8000000000000001E-4</v>
      </c>
      <c r="C10" s="23">
        <v>3.6000000000000002E-4</v>
      </c>
      <c r="D10" s="23">
        <v>5.4000000000000001E-4</v>
      </c>
      <c r="E10" s="23">
        <v>7.2000000000000005E-4</v>
      </c>
      <c r="F10" s="23">
        <v>8.9999999999999998E-4</v>
      </c>
      <c r="G10" s="23">
        <v>1.08E-3</v>
      </c>
    </row>
    <row r="11" spans="1:7" x14ac:dyDescent="0.15">
      <c r="A11">
        <v>2000</v>
      </c>
      <c r="B11" s="23">
        <v>1.2E-4</v>
      </c>
      <c r="C11" s="23">
        <v>2.4000000000000001E-4</v>
      </c>
      <c r="D11" s="23">
        <v>3.6000000000000002E-4</v>
      </c>
      <c r="E11" s="23">
        <v>4.8000000000000001E-4</v>
      </c>
      <c r="F11" s="23">
        <v>5.9999999999999995E-4</v>
      </c>
      <c r="G11" s="23">
        <v>7.2000000000000005E-4</v>
      </c>
    </row>
  </sheetData>
  <sheetProtection password="CC52"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</vt:lpstr>
      <vt:lpstr>Tabelle2</vt:lpstr>
    </vt:vector>
  </TitlesOfParts>
  <Company>Nationale Suisse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Engl</dc:creator>
  <cp:lastModifiedBy>Sekretariat Webmittelland</cp:lastModifiedBy>
  <cp:lastPrinted>2018-04-04T16:13:00Z</cp:lastPrinted>
  <dcterms:created xsi:type="dcterms:W3CDTF">2012-03-12T16:18:23Z</dcterms:created>
  <dcterms:modified xsi:type="dcterms:W3CDTF">2018-04-04T16:15:52Z</dcterms:modified>
</cp:coreProperties>
</file>